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SEPTIEMBRE\"/>
    </mc:Choice>
  </mc:AlternateContent>
  <xr:revisionPtr revIDLastSave="0" documentId="13_ncr:1_{DE367B6E-6335-47B4-B385-2389073907A1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4" l="1"/>
  <c r="L46" i="4"/>
  <c r="K54" i="4"/>
  <c r="L84" i="4"/>
  <c r="L81" i="4"/>
  <c r="L78" i="4"/>
  <c r="L72" i="4"/>
  <c r="L69" i="4"/>
  <c r="L64" i="4"/>
  <c r="P56" i="4"/>
  <c r="P57" i="4"/>
  <c r="P59" i="4"/>
  <c r="P60" i="4"/>
  <c r="P61" i="4"/>
  <c r="P62" i="4"/>
  <c r="P63" i="4"/>
  <c r="P55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64" i="4"/>
  <c r="K69" i="4"/>
  <c r="K72" i="4"/>
  <c r="K78" i="4"/>
  <c r="J81" i="4"/>
  <c r="K81" i="4"/>
  <c r="J84" i="4"/>
  <c r="K84" i="4"/>
  <c r="P87" i="4"/>
  <c r="P85" i="4"/>
  <c r="P83" i="4"/>
  <c r="P82" i="4"/>
  <c r="P80" i="4"/>
  <c r="P79" i="4"/>
  <c r="J78" i="4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P58" i="4" l="1"/>
  <c r="K77" i="4"/>
  <c r="I77" i="4"/>
  <c r="J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46" i="4" l="1"/>
  <c r="P84" i="4"/>
  <c r="P69" i="4"/>
  <c r="P38" i="4"/>
  <c r="D86" i="4"/>
  <c r="P78" i="4"/>
  <c r="P64" i="4"/>
  <c r="P81" i="4"/>
  <c r="P72" i="4"/>
  <c r="P28" i="4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P86" i="4" l="1"/>
  <c r="P77" i="4"/>
  <c r="D76" i="4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<sst xmlns="http://schemas.openxmlformats.org/spreadsheetml/2006/main" count="116" uniqueCount="116">
  <si>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</si>
  <si>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</si>
  <si>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</si>
  <si>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</si>
  <si>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</si>
  <si>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</si>
  <si>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</si>
  <si>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</si>
  <si>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</si>
  <si>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</si>
  <si>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</si>
  <si>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</si>
  <si>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</si>
  <si>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</si>
  <si>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</si>
  <si>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</si>
  <si>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</si>
  <si>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</si>
  <si>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</si>
  <si>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</si>
  <si>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</si>
  <si>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</si>
  <si>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</si>
  <si>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</si>
  <si>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</si>
  <si>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</si>
  <si>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</si>
  <si>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</si>
  <si>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</si>
  <si>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</si>
  <si>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</si>
  <si>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</si>
  <si>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</si>
  <si>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</si>
  <si>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</si>
  <si>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</si>
  <si>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</si>
  <si>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</si>
  <si>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</si>
  <si>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</si>
  <si>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</si>
  <si>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</si>
  <si>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</si>
  <si>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</si>
  <si>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</si>
  <si>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</si>
  <si>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</si>
  <si>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</si>
  <si>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</si>
  <si>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</si>
  <si>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</si>
  <si>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</si>
  <si>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</si>
  <si>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</si>
  <si>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</si>
  <si>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</si>
  <si>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</si>
  <si>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</si>
  <si>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</si>
  <si>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</si>
  <si>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</si>
  <si>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</si>
  <si>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</si>
  <si>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</si>
  <si>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</si>
  <si>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</si>
  <si>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</si>
  <si>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</si>
  <si>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</si>
  <si>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</si>
  <si>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</si>
  <si>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</si>
  <si>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</si>
  <si>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</si>
  <si>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</si>
  <si>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</si>
  <si>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</si>
  <si>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</si>
  <si>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</si>
  <si>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</si>
  <si>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</si>
  <si>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</si>
  <si>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</si>
  <si>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</si>
  <si>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</si>
  <si>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</si>
  <si>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</si>
  <si>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</si>
  <si>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</si>
  <si>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</si>
  <si>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</si>
  <si>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</si>
  <si>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</si>
  <si>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</si>
  <si>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</si>
  <si>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</si>
  <si>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</si>
  <si>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</si>
  <si>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</si>
  <si>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</si>
  <si>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</si>
  <si>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</si>
  <si>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</si>
  <si>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</si>
  <si>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</si>
  <si>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</si>
  <si>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</si>
  <si>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</si>
  <si>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</si>
  <si>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</si>
  <si>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</si>
  <si>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</si>
  <si>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 xml:space="preserve">CARMEN LUISA QUEZADA </t>
  </si>
  <si>
    <t>Encargada del Depto. Financiero</t>
  </si>
  <si>
    <t>Fecha de registro: hasta el [30] de [SEPTIEMBRE] del [2024]</t>
  </si>
  <si>
    <t>Fecha de imputación: hasta el [01] de [SEPTIEMBRE]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</si>
</sst>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0" fillId="0" borderId="0" xfId="0" applyBorder="1"/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207540</xdr:colOff>
      <xdr:row>0</xdr:row>
      <xdr:rowOff>82641</xdr:rowOff>
    </xdr:from>
    <xdr:to>
      <xdr:col>7</xdr:col>
      <xdr:colOff>549354</xdr:colOff>
      <xdr:row>3</xdr:row>
      <xdr:rowOff>143413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937941" y="82641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151441</xdr:colOff>
      <xdr:row>5</xdr:row>
      <xdr:rowOff>10998</xdr:rowOff>
    </xdr:from>
    <xdr:to>
      <xdr:col>7</xdr:col>
      <xdr:colOff>555145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88184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4"/>
  <sheetViews>
    <sheetView showGridLines="0" tabSelected="1" view="pageBreakPreview" topLeftCell="A89" zoomScale="96" zoomScaleNormal="48" zoomScaleSheetLayoutView="96" workbookViewId="0">
      <selection activeCell="F100" sqref="F100"/>
    </sheetView>
  </sheetViews>
  <sheetFormatPr baseColWidth="10" defaultColWidth="9.140625" defaultRowHeight="15" x14ac:dyDescent="0.25"/>
  <cols>
    <col min="1" max="1" width="28.570312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11" width="13.28515625" style="1" bestFit="1" customWidth="1"/>
    <col min="12" max="12" width="13.140625" style="1" customWidth="1"/>
    <col min="13" max="13" width="10.140625" style="2" customWidth="1"/>
    <col min="14" max="14" width="12.42578125" style="1" customWidth="1"/>
    <col min="15" max="15" width="8.140625" style="1" customWidth="1"/>
    <col min="16" max="16" width="14.42578125" bestFit="1" customWidth="1"/>
    <col min="17" max="17" width="13.7109375" bestFit="1" customWidth="1"/>
  </cols>
  <sheetData>
    <row r="2" spans="1:17" ht="18.75" customHeight="1" x14ac:dyDescent="0.25">
      <c r="D2" s="7"/>
      <c r="E2" s="102"/>
      <c r="F2" s="102"/>
      <c r="G2" s="102"/>
      <c r="H2" s="102"/>
      <c r="I2" s="102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2"/>
      <c r="F3" s="102"/>
      <c r="G3" s="102"/>
      <c r="H3" s="102"/>
      <c r="I3" s="102"/>
      <c r="J3" s="7"/>
      <c r="K3" s="7"/>
      <c r="L3" s="7"/>
      <c r="M3" s="7"/>
      <c r="N3" s="7"/>
      <c r="O3" s="7"/>
    </row>
    <row r="4" spans="1:17" ht="40.5" customHeight="1" x14ac:dyDescent="0.25">
      <c r="A4" s="100" t="s">
        <v>99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7" ht="18.75" customHeight="1" x14ac:dyDescent="0.25">
      <c r="A5" s="101" t="s">
        <v>100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7" ht="20.25" customHeight="1" x14ac:dyDescent="0.25">
      <c r="A6" s="96" t="s">
        <v>101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18.75" customHeight="1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"/>
    </row>
    <row r="8" spans="1:17" ht="20.25" customHeight="1" x14ac:dyDescent="0.25">
      <c r="A8" s="93" t="s">
        <v>111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7" ht="21" thickBot="1" x14ac:dyDescent="0.3">
      <c r="A9" s="94" t="s">
        <v>36</v>
      </c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M9" s="94"/>
      <c r="N9" s="94"/>
      <c r="O9" s="94"/>
      <c r="P9" s="94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265348157.46999997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20789923.759999998</v>
      </c>
      <c r="I11" s="21">
        <f t="shared" si="1"/>
        <v>23813362.18</v>
      </c>
      <c r="J11" s="21">
        <f t="shared" si="1"/>
        <v>16032169.470000001</v>
      </c>
      <c r="K11" s="21">
        <f t="shared" si="1"/>
        <v>22656418.459999997</v>
      </c>
      <c r="L11" s="21">
        <f t="shared" si="1"/>
        <v>17353203.419999998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ref="P11:P18" si="2">+D11+E11+F11+G11+H11+I11+J11+K11+L11</f>
        <v>169368126.81</v>
      </c>
      <c r="Q11" s="1"/>
    </row>
    <row r="12" spans="1:17" ht="26.25" thickBot="1" x14ac:dyDescent="0.3">
      <c r="A12" s="70" t="s">
        <v>2</v>
      </c>
      <c r="B12" s="71">
        <f t="shared" ref="B12:G12" si="3">+B13+B14+B15+B16+B17</f>
        <v>154563653</v>
      </c>
      <c r="C12" s="71">
        <f t="shared" si="3"/>
        <v>160751170.63</v>
      </c>
      <c r="D12" s="68">
        <f t="shared" si="3"/>
        <v>10050287.660000002</v>
      </c>
      <c r="E12" s="66">
        <f t="shared" si="3"/>
        <v>10134024.619999999</v>
      </c>
      <c r="F12" s="67">
        <f t="shared" si="3"/>
        <v>11563209.41</v>
      </c>
      <c r="G12" s="66">
        <f t="shared" si="3"/>
        <v>10898206.24</v>
      </c>
      <c r="H12" s="68">
        <f t="shared" ref="H12:O12" si="4">+H13+H14+H15+H16+H17</f>
        <v>11413187.449999999</v>
      </c>
      <c r="I12" s="66">
        <f t="shared" si="4"/>
        <v>17754817.98</v>
      </c>
      <c r="J12" s="66">
        <f t="shared" si="4"/>
        <v>10775549.720000001</v>
      </c>
      <c r="K12" s="66">
        <f t="shared" si="4"/>
        <v>11888829.879999999</v>
      </c>
      <c r="L12" s="66">
        <f t="shared" si="4"/>
        <v>10603960.629999999</v>
      </c>
      <c r="M12" s="66">
        <f t="shared" si="4"/>
        <v>0</v>
      </c>
      <c r="N12" s="66">
        <f t="shared" si="4"/>
        <v>0</v>
      </c>
      <c r="O12" s="66">
        <f t="shared" si="4"/>
        <v>0</v>
      </c>
      <c r="P12" s="69">
        <f t="shared" si="2"/>
        <v>105082073.58999999</v>
      </c>
      <c r="Q12" s="1"/>
    </row>
    <row r="13" spans="1:17" x14ac:dyDescent="0.25">
      <c r="A13" s="74" t="s">
        <v>3</v>
      </c>
      <c r="B13" s="22">
        <v>116984262</v>
      </c>
      <c r="C13" s="23">
        <v>116100260.15000001</v>
      </c>
      <c r="D13" s="24">
        <v>8056078.1900000004</v>
      </c>
      <c r="E13" s="25">
        <v>7993701.6299999999</v>
      </c>
      <c r="F13" s="50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>
        <v>8514041.9800000004</v>
      </c>
      <c r="K13" s="26">
        <v>8861875.5899999999</v>
      </c>
      <c r="L13" s="26">
        <v>8364004.6299999999</v>
      </c>
      <c r="M13" s="26"/>
      <c r="N13" s="26"/>
      <c r="O13" s="26"/>
      <c r="P13" s="92">
        <f t="shared" si="2"/>
        <v>77350257.920000002</v>
      </c>
      <c r="Q13" s="1"/>
    </row>
    <row r="14" spans="1:17" x14ac:dyDescent="0.25">
      <c r="A14" s="76" t="s">
        <v>4</v>
      </c>
      <c r="B14" s="27">
        <v>22180071</v>
      </c>
      <c r="C14" s="28">
        <v>28328314.059999999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>
        <v>933500</v>
      </c>
      <c r="K14" s="26">
        <v>1670983.33</v>
      </c>
      <c r="L14" s="26">
        <v>933500</v>
      </c>
      <c r="M14" s="26"/>
      <c r="N14" s="26"/>
      <c r="O14" s="26"/>
      <c r="P14" s="92">
        <f t="shared" si="2"/>
        <v>15874135.4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2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2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16322596.42</v>
      </c>
      <c r="D17" s="34">
        <v>1235709.47</v>
      </c>
      <c r="E17" s="33">
        <v>1226822.99</v>
      </c>
      <c r="F17" s="54">
        <v>1415150.42</v>
      </c>
      <c r="G17" s="34">
        <v>1328386.28</v>
      </c>
      <c r="H17" s="34">
        <v>1352181.53</v>
      </c>
      <c r="I17" s="31">
        <v>1308994.8799999999</v>
      </c>
      <c r="J17" s="48">
        <v>1328007.74</v>
      </c>
      <c r="K17" s="79">
        <v>1355970.96</v>
      </c>
      <c r="L17" s="79">
        <v>1306456</v>
      </c>
      <c r="M17" s="26"/>
      <c r="N17" s="26"/>
      <c r="O17" s="26"/>
      <c r="P17" s="92">
        <f t="shared" si="2"/>
        <v>11857680.27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44885555.079999998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2564655.9700000002</v>
      </c>
      <c r="G18" s="68">
        <f>+G19+G20+G21+G22+G23+G24+G25+G26+G27</f>
        <v>8054230.5200000005</v>
      </c>
      <c r="H18" s="68">
        <f t="shared" si="5"/>
        <v>2294735.6999999997</v>
      </c>
      <c r="I18" s="66">
        <f t="shared" si="5"/>
        <v>3619964.0400000005</v>
      </c>
      <c r="J18" s="66">
        <f t="shared" si="5"/>
        <v>3238740.5100000002</v>
      </c>
      <c r="K18" s="66">
        <f t="shared" si="5"/>
        <v>3753558.1299999994</v>
      </c>
      <c r="L18" s="66">
        <f t="shared" si="5"/>
        <v>3370323.3499999996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 t="shared" si="2"/>
        <v>32842588.68</v>
      </c>
      <c r="Q18" s="1"/>
    </row>
    <row r="19" spans="1:17" x14ac:dyDescent="0.25">
      <c r="A19" s="74" t="s">
        <v>8</v>
      </c>
      <c r="B19" s="23">
        <v>21531667</v>
      </c>
      <c r="C19" s="23">
        <v>23644702.129999999</v>
      </c>
      <c r="D19" s="24">
        <v>1327057.08</v>
      </c>
      <c r="E19" s="23">
        <v>3259877.78</v>
      </c>
      <c r="F19" s="55">
        <v>1825144.35</v>
      </c>
      <c r="G19" s="24">
        <v>1652993.34</v>
      </c>
      <c r="H19" s="60">
        <v>1843606.38</v>
      </c>
      <c r="I19" s="24">
        <v>1996358.58</v>
      </c>
      <c r="J19" s="24">
        <v>2227451.85</v>
      </c>
      <c r="K19" s="26">
        <v>1680139.26</v>
      </c>
      <c r="L19" s="26">
        <v>1378854.54</v>
      </c>
      <c r="M19" s="36"/>
      <c r="N19" s="24"/>
      <c r="O19" s="24"/>
      <c r="P19" s="75">
        <f>+G19+F19+E19+D19+H19+I19+J19+K19+L19</f>
        <v>17191483.16</v>
      </c>
      <c r="Q19" s="1"/>
    </row>
    <row r="20" spans="1:17" ht="36" x14ac:dyDescent="0.25">
      <c r="A20" s="76" t="s">
        <v>9</v>
      </c>
      <c r="B20" s="28">
        <v>350000</v>
      </c>
      <c r="C20" s="28">
        <v>920678.75</v>
      </c>
      <c r="D20" s="31"/>
      <c r="E20" s="28">
        <v>18585</v>
      </c>
      <c r="F20" s="53">
        <v>217440.12</v>
      </c>
      <c r="G20" s="28">
        <v>105702.04</v>
      </c>
      <c r="H20" s="27"/>
      <c r="I20" s="28"/>
      <c r="J20" s="28"/>
      <c r="K20" s="28">
        <v>175756.16</v>
      </c>
      <c r="L20" s="28">
        <v>25370</v>
      </c>
      <c r="M20" s="28"/>
      <c r="N20" s="31"/>
      <c r="O20" s="31"/>
      <c r="P20" s="75">
        <f t="shared" ref="P20:P27" si="6">+G20+F20+E20+D20+H20+I20+J20+K20+L20</f>
        <v>542853.31999999995</v>
      </c>
      <c r="Q20" s="1"/>
    </row>
    <row r="21" spans="1:17" x14ac:dyDescent="0.25">
      <c r="A21" s="76" t="s">
        <v>10</v>
      </c>
      <c r="B21" s="28">
        <v>200000</v>
      </c>
      <c r="C21" s="28">
        <v>4430982.46</v>
      </c>
      <c r="D21" s="29">
        <v>721700</v>
      </c>
      <c r="E21" s="29">
        <v>251950</v>
      </c>
      <c r="F21" s="51">
        <v>85200</v>
      </c>
      <c r="G21" s="29">
        <v>613450</v>
      </c>
      <c r="H21" s="61">
        <v>363721.86</v>
      </c>
      <c r="I21" s="61">
        <v>73050</v>
      </c>
      <c r="J21" s="61">
        <v>256500</v>
      </c>
      <c r="K21" s="37">
        <v>1054600</v>
      </c>
      <c r="L21" s="37">
        <v>404150</v>
      </c>
      <c r="M21" s="37"/>
      <c r="N21" s="29"/>
      <c r="O21" s="29"/>
      <c r="P21" s="75">
        <f t="shared" si="6"/>
        <v>3824321.86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>
        <v>1313</v>
      </c>
      <c r="G22" s="31">
        <v>900</v>
      </c>
      <c r="H22" s="30">
        <v>900</v>
      </c>
      <c r="I22" s="31">
        <v>900</v>
      </c>
      <c r="J22" s="31">
        <v>890.6</v>
      </c>
      <c r="K22" s="38">
        <v>900</v>
      </c>
      <c r="L22" s="37">
        <v>0</v>
      </c>
      <c r="M22" s="37"/>
      <c r="N22" s="29"/>
      <c r="O22" s="29"/>
      <c r="P22" s="75">
        <f t="shared" si="6"/>
        <v>7603.6</v>
      </c>
      <c r="Q22" s="1"/>
    </row>
    <row r="23" spans="1:17" x14ac:dyDescent="0.25">
      <c r="A23" s="76" t="s">
        <v>12</v>
      </c>
      <c r="B23" s="28">
        <v>1340000</v>
      </c>
      <c r="C23" s="28">
        <v>2903059.36</v>
      </c>
      <c r="D23" s="29"/>
      <c r="E23" s="29"/>
      <c r="F23" s="29">
        <v>59999.88</v>
      </c>
      <c r="G23" s="29">
        <v>673680.12</v>
      </c>
      <c r="H23" s="62">
        <v>-457787.2</v>
      </c>
      <c r="I23" s="31">
        <v>1329827.3600000001</v>
      </c>
      <c r="J23" s="31">
        <v>33606.400000000001</v>
      </c>
      <c r="K23" s="38">
        <v>185632.82</v>
      </c>
      <c r="L23" s="39">
        <v>572966.40000000002</v>
      </c>
      <c r="M23" s="28"/>
      <c r="N23" s="29"/>
      <c r="O23" s="29"/>
      <c r="P23" s="75">
        <f t="shared" si="6"/>
        <v>2397925.7800000003</v>
      </c>
      <c r="Q23" s="1"/>
    </row>
    <row r="24" spans="1:17" x14ac:dyDescent="0.25">
      <c r="A24" s="76" t="s">
        <v>13</v>
      </c>
      <c r="B24" s="28">
        <v>5000000</v>
      </c>
      <c r="C24" s="28">
        <v>5447985.3399999999</v>
      </c>
      <c r="D24" s="29"/>
      <c r="E24" s="29"/>
      <c r="F24" s="29"/>
      <c r="G24" s="29">
        <v>5062982.74</v>
      </c>
      <c r="H24" s="62"/>
      <c r="I24" s="29"/>
      <c r="J24" s="29"/>
      <c r="K24" s="29">
        <v>310110.61</v>
      </c>
      <c r="L24" s="39">
        <v>0</v>
      </c>
      <c r="M24" s="29"/>
      <c r="N24" s="29"/>
      <c r="O24" s="29"/>
      <c r="P24" s="75">
        <f t="shared" si="6"/>
        <v>5373093.3500000006</v>
      </c>
      <c r="Q24" s="1"/>
    </row>
    <row r="25" spans="1:17" ht="60" x14ac:dyDescent="0.25">
      <c r="A25" s="76" t="s">
        <v>14</v>
      </c>
      <c r="B25" s="10">
        <v>1500000</v>
      </c>
      <c r="C25" s="10">
        <v>4289546.18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>
        <v>512198.66</v>
      </c>
      <c r="K25" s="31">
        <v>171560.98</v>
      </c>
      <c r="L25" s="31">
        <v>711647.73</v>
      </c>
      <c r="M25" s="31"/>
      <c r="N25" s="31"/>
      <c r="O25" s="31"/>
      <c r="P25" s="75">
        <f t="shared" si="6"/>
        <v>2002301.0299999998</v>
      </c>
      <c r="Q25" s="1"/>
    </row>
    <row r="26" spans="1:17" ht="36" x14ac:dyDescent="0.25">
      <c r="A26" s="76" t="s">
        <v>15</v>
      </c>
      <c r="B26" s="10">
        <v>1113000</v>
      </c>
      <c r="C26" s="10">
        <v>1385846.75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>
        <v>26550</v>
      </c>
      <c r="K26" s="31">
        <v>92630</v>
      </c>
      <c r="L26" s="31">
        <v>252076.78</v>
      </c>
      <c r="M26" s="31"/>
      <c r="N26" s="31"/>
      <c r="O26" s="31"/>
      <c r="P26" s="75">
        <f t="shared" si="6"/>
        <v>450906.78</v>
      </c>
      <c r="Q26" s="1"/>
    </row>
    <row r="27" spans="1:17" ht="36" x14ac:dyDescent="0.25">
      <c r="A27" s="78" t="s">
        <v>38</v>
      </c>
      <c r="B27" s="11">
        <v>700000</v>
      </c>
      <c r="C27" s="11">
        <v>1837754.11</v>
      </c>
      <c r="D27" s="31"/>
      <c r="E27" s="31">
        <v>271010.59999999998</v>
      </c>
      <c r="F27" s="31">
        <v>304758.62</v>
      </c>
      <c r="G27" s="31">
        <v>-82027.72</v>
      </c>
      <c r="H27" s="63">
        <v>76051</v>
      </c>
      <c r="I27" s="63">
        <v>193278.1</v>
      </c>
      <c r="J27" s="34">
        <v>181543</v>
      </c>
      <c r="K27" s="46">
        <v>82228.3</v>
      </c>
      <c r="L27" s="34">
        <v>25257.9</v>
      </c>
      <c r="M27" s="34"/>
      <c r="N27" s="34"/>
      <c r="O27" s="31"/>
      <c r="P27" s="75">
        <f t="shared" si="6"/>
        <v>1052099.8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35133011.259999998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3737558.08</v>
      </c>
      <c r="G28" s="45">
        <f t="shared" si="7"/>
        <v>3269354.37</v>
      </c>
      <c r="H28" s="45">
        <f t="shared" si="7"/>
        <v>2275339.2800000003</v>
      </c>
      <c r="I28" s="45">
        <f t="shared" si="7"/>
        <v>2332380.1600000001</v>
      </c>
      <c r="J28" s="45">
        <f t="shared" si="7"/>
        <v>2017879.2400000002</v>
      </c>
      <c r="K28" s="45">
        <f t="shared" si="7"/>
        <v>2156370.4499999997</v>
      </c>
      <c r="L28" s="45">
        <f>+L29+L30+L31+L32+L33+L34+L35+L36+L37</f>
        <v>3159144.4400000004</v>
      </c>
      <c r="M28" s="45"/>
      <c r="N28" s="45"/>
      <c r="O28" s="45"/>
      <c r="P28" s="81">
        <f>+G28+F28+E28+D28+H28+I28+J28+K28+L28</f>
        <v>20815656.080000002</v>
      </c>
      <c r="Q28" s="1"/>
    </row>
    <row r="29" spans="1:17" ht="36" x14ac:dyDescent="0.25">
      <c r="A29" s="74" t="s">
        <v>17</v>
      </c>
      <c r="B29" s="12">
        <v>6950000</v>
      </c>
      <c r="C29" s="12">
        <v>8900833.1099999994</v>
      </c>
      <c r="D29" s="47">
        <v>400224.5</v>
      </c>
      <c r="E29" s="23">
        <v>611851.36</v>
      </c>
      <c r="F29" s="56">
        <v>875034</v>
      </c>
      <c r="G29" s="31">
        <v>1996039</v>
      </c>
      <c r="H29" s="64">
        <v>611511.36</v>
      </c>
      <c r="I29" s="47">
        <v>957433.86</v>
      </c>
      <c r="J29" s="47">
        <v>622399.68000000005</v>
      </c>
      <c r="K29" s="47">
        <v>568300</v>
      </c>
      <c r="L29" s="48">
        <v>653799.64</v>
      </c>
      <c r="M29" s="23"/>
      <c r="N29" s="47"/>
      <c r="O29" s="31"/>
      <c r="P29" s="82">
        <f>+G29+F29+E29+D29+H29+I29+J29+K29+L29</f>
        <v>7296593.3999999994</v>
      </c>
      <c r="Q29" s="1"/>
    </row>
    <row r="30" spans="1:17" ht="24" x14ac:dyDescent="0.25">
      <c r="A30" s="76" t="s">
        <v>18</v>
      </c>
      <c r="B30" s="10">
        <v>600000</v>
      </c>
      <c r="C30" s="10">
        <v>958841.88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47">
        <v>105278.42</v>
      </c>
      <c r="L30" s="31">
        <v>255881.79</v>
      </c>
      <c r="M30" s="28"/>
      <c r="N30" s="31"/>
      <c r="O30" s="31"/>
      <c r="P30" s="82">
        <f t="shared" ref="P30:P37" si="8">+G30+F30+E30+D30+H30+I30+J30+K30+L30</f>
        <v>908841.88000000012</v>
      </c>
      <c r="Q30" s="1"/>
    </row>
    <row r="31" spans="1:17" ht="24" x14ac:dyDescent="0.25">
      <c r="A31" s="76" t="s">
        <v>19</v>
      </c>
      <c r="B31" s="10">
        <v>400000</v>
      </c>
      <c r="C31" s="10">
        <v>438997.72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8">
        <v>47406.5</v>
      </c>
      <c r="L31" s="38">
        <v>0</v>
      </c>
      <c r="M31" s="28"/>
      <c r="N31" s="31"/>
      <c r="O31" s="31"/>
      <c r="P31" s="82">
        <f t="shared" si="8"/>
        <v>436120.92000000004</v>
      </c>
      <c r="Q31" s="1"/>
    </row>
    <row r="32" spans="1:17" ht="24" x14ac:dyDescent="0.25">
      <c r="A32" s="76" t="s">
        <v>20</v>
      </c>
      <c r="B32" s="10">
        <v>0</v>
      </c>
      <c r="C32" s="10">
        <v>75960.570000000007</v>
      </c>
      <c r="D32" s="10"/>
      <c r="E32" s="10"/>
      <c r="F32" s="57"/>
      <c r="G32" s="10"/>
      <c r="H32" s="10"/>
      <c r="I32" s="10"/>
      <c r="J32" s="31"/>
      <c r="K32" s="31">
        <v>75960.570000000007</v>
      </c>
      <c r="L32" s="31">
        <v>0</v>
      </c>
      <c r="M32" s="31"/>
      <c r="N32" s="31"/>
      <c r="O32" s="31"/>
      <c r="P32" s="82">
        <f t="shared" si="8"/>
        <v>75960.570000000007</v>
      </c>
      <c r="Q32" s="1"/>
    </row>
    <row r="33" spans="1:17" ht="24" x14ac:dyDescent="0.25">
      <c r="A33" s="76" t="s">
        <v>21</v>
      </c>
      <c r="B33" s="10">
        <v>650000</v>
      </c>
      <c r="C33" s="10">
        <v>723891.6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8">
        <v>126047.6</v>
      </c>
      <c r="L33" s="38">
        <v>0</v>
      </c>
      <c r="M33" s="28"/>
      <c r="N33" s="31"/>
      <c r="O33" s="31"/>
      <c r="P33" s="82">
        <f t="shared" si="8"/>
        <v>433201.6</v>
      </c>
      <c r="Q33" s="1"/>
    </row>
    <row r="34" spans="1:17" ht="36" x14ac:dyDescent="0.25">
      <c r="A34" s="76" t="s">
        <v>22</v>
      </c>
      <c r="B34" s="10">
        <v>675000</v>
      </c>
      <c r="C34" s="10">
        <v>145653.09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8">
        <v>53100</v>
      </c>
      <c r="L34" s="31">
        <v>0</v>
      </c>
      <c r="M34" s="28"/>
      <c r="N34" s="31"/>
      <c r="O34" s="31"/>
      <c r="P34" s="82">
        <f t="shared" si="8"/>
        <v>145553.09000000003</v>
      </c>
      <c r="Q34" s="1"/>
    </row>
    <row r="35" spans="1:17" ht="36" x14ac:dyDescent="0.25">
      <c r="A35" s="76" t="s">
        <v>23</v>
      </c>
      <c r="B35" s="10">
        <v>11278860</v>
      </c>
      <c r="C35" s="10">
        <v>11082718.6</v>
      </c>
      <c r="D35" s="10">
        <v>11934</v>
      </c>
      <c r="E35" s="10">
        <v>511934</v>
      </c>
      <c r="F35" s="52">
        <v>1901934</v>
      </c>
      <c r="G35" s="31">
        <v>11934</v>
      </c>
      <c r="H35" s="30">
        <v>1401934</v>
      </c>
      <c r="I35" s="31">
        <v>851366</v>
      </c>
      <c r="J35" s="31">
        <v>1391443.96</v>
      </c>
      <c r="K35" s="38">
        <v>511934</v>
      </c>
      <c r="L35" s="38">
        <v>1507528</v>
      </c>
      <c r="M35" s="28"/>
      <c r="N35" s="31"/>
      <c r="O35" s="31"/>
      <c r="P35" s="82">
        <f t="shared" si="8"/>
        <v>8101941.96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12806114.689999999</v>
      </c>
      <c r="D37" s="10">
        <v>39589</v>
      </c>
      <c r="E37" s="10">
        <v>213332.2</v>
      </c>
      <c r="F37" s="10">
        <v>434606.17</v>
      </c>
      <c r="G37" s="31">
        <v>832667.3</v>
      </c>
      <c r="H37" s="63"/>
      <c r="I37" s="10">
        <v>482934.02</v>
      </c>
      <c r="J37" s="34">
        <v>4035.6</v>
      </c>
      <c r="K37" s="31">
        <v>668343.36</v>
      </c>
      <c r="L37" s="46">
        <v>741935.01</v>
      </c>
      <c r="M37" s="33"/>
      <c r="N37" s="34"/>
      <c r="O37" s="31"/>
      <c r="P37" s="82">
        <f t="shared" si="8"/>
        <v>3417442.66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K38" si="9">+C39+C40+C41+C42+C43+C44+C45</f>
        <v>1775000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1773773.5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>+L39+L40+L41+L42+L43+L44+L45</f>
        <v>0</v>
      </c>
      <c r="M38" s="45"/>
      <c r="N38" s="45"/>
      <c r="O38" s="45"/>
      <c r="P38" s="81">
        <f>+G38+F38+E38+D38+H38+I38+J38+K38+L38</f>
        <v>1773773.5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48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1775000</v>
      </c>
      <c r="D44" s="29"/>
      <c r="E44" s="29"/>
      <c r="F44" s="51"/>
      <c r="G44" s="29"/>
      <c r="H44" s="62">
        <v>1773773.5</v>
      </c>
      <c r="I44" s="29"/>
      <c r="J44" s="29"/>
      <c r="K44" s="29"/>
      <c r="L44" s="29"/>
      <c r="M44" s="29"/>
      <c r="N44" s="29"/>
      <c r="O44" s="29"/>
      <c r="P44" s="75">
        <f t="shared" si="10"/>
        <v>1773773.5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22803420.5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178487.39</v>
      </c>
      <c r="G54" s="45">
        <f t="shared" si="13"/>
        <v>459024.74</v>
      </c>
      <c r="H54" s="45">
        <f t="shared" si="13"/>
        <v>3032887.83</v>
      </c>
      <c r="I54" s="45">
        <f t="shared" si="13"/>
        <v>106200</v>
      </c>
      <c r="J54" s="45">
        <f t="shared" si="13"/>
        <v>0</v>
      </c>
      <c r="K54" s="45">
        <f t="shared" si="13"/>
        <v>4857660</v>
      </c>
      <c r="L54" s="45">
        <f>+L55+L57+L59</f>
        <v>219775</v>
      </c>
      <c r="M54" s="45"/>
      <c r="N54" s="45"/>
      <c r="O54" s="45"/>
      <c r="P54" s="45">
        <f>+G54+F54+E54+D54+H54+I54+J54+K54+L54</f>
        <v>8854034.9600000009</v>
      </c>
      <c r="Q54" s="1"/>
    </row>
    <row r="55" spans="1:17" x14ac:dyDescent="0.25">
      <c r="A55" s="76" t="s">
        <v>29</v>
      </c>
      <c r="B55" s="10">
        <v>500000</v>
      </c>
      <c r="C55" s="10">
        <v>1278632</v>
      </c>
      <c r="D55" s="10"/>
      <c r="E55" s="10"/>
      <c r="F55" s="10">
        <v>82517.399999999994</v>
      </c>
      <c r="G55" s="10">
        <v>421264.74</v>
      </c>
      <c r="H55" s="62"/>
      <c r="I55" s="29"/>
      <c r="J55" s="29"/>
      <c r="K55" s="39"/>
      <c r="L55" s="29">
        <v>219775</v>
      </c>
      <c r="M55" s="37"/>
      <c r="N55" s="29"/>
      <c r="O55" s="29"/>
      <c r="P55" s="77">
        <f>+G55+F55+E55+D55+H55+I55+J55+K55+L55</f>
        <v>723557.14</v>
      </c>
      <c r="Q55" s="1"/>
    </row>
    <row r="56" spans="1:17" ht="36" x14ac:dyDescent="0.25">
      <c r="A56" s="76" t="s">
        <v>30</v>
      </c>
      <c r="B56" s="10">
        <v>0</v>
      </c>
      <c r="C56" s="10">
        <v>230000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36" x14ac:dyDescent="0.25">
      <c r="A57" s="76" t="s">
        <v>31</v>
      </c>
      <c r="B57" s="10">
        <v>205000</v>
      </c>
      <c r="C57" s="10">
        <v>50000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19263707.5</v>
      </c>
      <c r="D58" s="10"/>
      <c r="E58" s="10"/>
      <c r="F58" s="10"/>
      <c r="G58" s="10"/>
      <c r="H58" s="10">
        <v>2969050</v>
      </c>
      <c r="I58" s="31"/>
      <c r="J58" s="31"/>
      <c r="K58" s="31">
        <v>4857660</v>
      </c>
      <c r="L58" s="31"/>
      <c r="M58" s="29"/>
      <c r="N58" s="29"/>
      <c r="O58" s="29"/>
      <c r="P58" s="77">
        <f t="shared" si="14"/>
        <v>7826710</v>
      </c>
      <c r="Q58" s="1"/>
    </row>
    <row r="59" spans="1:17" ht="24" x14ac:dyDescent="0.25">
      <c r="A59" s="76" t="s">
        <v>33</v>
      </c>
      <c r="B59" s="10">
        <v>700000</v>
      </c>
      <c r="C59" s="10">
        <v>1981081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8"/>
      <c r="L59" s="29"/>
      <c r="M59" s="29"/>
      <c r="N59" s="29"/>
      <c r="O59" s="29"/>
      <c r="P59" s="77">
        <f t="shared" si="14"/>
        <v>303767.82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48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ht="24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>+G68+F68+E68+D68+H68+I68+J68</f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6">+C70+C71</f>
        <v>0</v>
      </c>
      <c r="D69" s="45">
        <f t="shared" si="16"/>
        <v>0</v>
      </c>
      <c r="E69" s="45">
        <f t="shared" si="16"/>
        <v>0</v>
      </c>
      <c r="F69" s="45">
        <f t="shared" si="16"/>
        <v>0</v>
      </c>
      <c r="G69" s="45">
        <f t="shared" si="16"/>
        <v>0</v>
      </c>
      <c r="H69" s="45">
        <f t="shared" si="16"/>
        <v>0</v>
      </c>
      <c r="I69" s="45">
        <f t="shared" si="16"/>
        <v>0</v>
      </c>
      <c r="J69" s="45">
        <f t="shared" si="16"/>
        <v>0</v>
      </c>
      <c r="K69" s="45">
        <f t="shared" si="16"/>
        <v>0</v>
      </c>
      <c r="L69" s="45">
        <f t="shared" si="16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48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7">+C73+C74+C75</f>
        <v>0</v>
      </c>
      <c r="D72" s="45">
        <f t="shared" si="17"/>
        <v>0</v>
      </c>
      <c r="E72" s="45">
        <f t="shared" si="17"/>
        <v>0</v>
      </c>
      <c r="F72" s="45">
        <f t="shared" si="17"/>
        <v>0</v>
      </c>
      <c r="G72" s="45">
        <f t="shared" si="17"/>
        <v>0</v>
      </c>
      <c r="H72" s="45">
        <f t="shared" si="17"/>
        <v>0</v>
      </c>
      <c r="I72" s="45">
        <f t="shared" si="17"/>
        <v>0</v>
      </c>
      <c r="J72" s="45">
        <f t="shared" si="17"/>
        <v>0</v>
      </c>
      <c r="K72" s="45">
        <f t="shared" si="17"/>
        <v>0</v>
      </c>
      <c r="L72" s="45">
        <f t="shared" si="17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>+G75+F75+E75+D75+H75+I75+J75</f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18">+C11</f>
        <v>265348157.46999997</v>
      </c>
      <c r="D76" s="45">
        <f t="shared" si="18"/>
        <v>12630457.240000002</v>
      </c>
      <c r="E76" s="45">
        <f t="shared" si="18"/>
        <v>15367865.560000001</v>
      </c>
      <c r="F76" s="45">
        <f t="shared" si="18"/>
        <v>18043910.850000001</v>
      </c>
      <c r="G76" s="45">
        <f t="shared" si="18"/>
        <v>22680815.870000001</v>
      </c>
      <c r="H76" s="45">
        <f t="shared" si="18"/>
        <v>20789923.759999998</v>
      </c>
      <c r="I76" s="45">
        <f t="shared" si="18"/>
        <v>23813362.18</v>
      </c>
      <c r="J76" s="45">
        <f t="shared" si="18"/>
        <v>16032169.470000001</v>
      </c>
      <c r="K76" s="45">
        <f t="shared" si="18"/>
        <v>22656418.459999997</v>
      </c>
      <c r="L76" s="45">
        <f t="shared" si="18"/>
        <v>17353203.419999998</v>
      </c>
      <c r="M76" s="45">
        <f t="shared" si="18"/>
        <v>0</v>
      </c>
      <c r="N76" s="45">
        <f t="shared" si="18"/>
        <v>0</v>
      </c>
      <c r="O76" s="45">
        <f t="shared" si="18"/>
        <v>0</v>
      </c>
      <c r="P76" s="81">
        <f>D76+E76+F76+G76+H76+I76+J76+K76+L76</f>
        <v>169368126.81</v>
      </c>
      <c r="Q76" s="1"/>
    </row>
    <row r="77" spans="1:17" ht="25.5" x14ac:dyDescent="0.25">
      <c r="A77" s="84" t="s">
        <v>68</v>
      </c>
      <c r="B77" s="41">
        <f>+B78+B81+B84</f>
        <v>0</v>
      </c>
      <c r="C77" s="41">
        <f t="shared" ref="C77:L77" si="19">+C78+C81+C84</f>
        <v>0</v>
      </c>
      <c r="D77" s="41">
        <f t="shared" si="19"/>
        <v>0</v>
      </c>
      <c r="E77" s="41">
        <f t="shared" si="19"/>
        <v>0</v>
      </c>
      <c r="F77" s="41">
        <f t="shared" si="19"/>
        <v>0</v>
      </c>
      <c r="G77" s="41">
        <f t="shared" si="19"/>
        <v>0</v>
      </c>
      <c r="H77" s="41">
        <f t="shared" si="19"/>
        <v>0</v>
      </c>
      <c r="I77" s="41">
        <f t="shared" si="19"/>
        <v>0</v>
      </c>
      <c r="J77" s="41">
        <f t="shared" si="19"/>
        <v>0</v>
      </c>
      <c r="K77" s="41">
        <f t="shared" si="19"/>
        <v>0</v>
      </c>
      <c r="L77" s="41">
        <f t="shared" si="19"/>
        <v>0</v>
      </c>
      <c r="M77" s="41"/>
      <c r="N77" s="41"/>
      <c r="O77" s="41"/>
      <c r="P77" s="77">
        <f t="shared" ref="P77:P87" si="20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1">+C79+C80</f>
        <v>0</v>
      </c>
      <c r="D78" s="45">
        <f t="shared" si="21"/>
        <v>0</v>
      </c>
      <c r="E78" s="45">
        <f t="shared" si="21"/>
        <v>0</v>
      </c>
      <c r="F78" s="45">
        <f t="shared" si="21"/>
        <v>0</v>
      </c>
      <c r="G78" s="45">
        <f t="shared" si="21"/>
        <v>0</v>
      </c>
      <c r="H78" s="45">
        <f t="shared" si="21"/>
        <v>0</v>
      </c>
      <c r="I78" s="45">
        <f t="shared" si="21"/>
        <v>0</v>
      </c>
      <c r="J78" s="45">
        <f t="shared" si="21"/>
        <v>0</v>
      </c>
      <c r="K78" s="45">
        <f t="shared" si="21"/>
        <v>0</v>
      </c>
      <c r="L78" s="45">
        <f t="shared" si="21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36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0"/>
        <v>0</v>
      </c>
      <c r="Q79" s="1"/>
    </row>
    <row r="80" spans="1:17" ht="36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0"/>
        <v>0</v>
      </c>
      <c r="Q80" s="1"/>
    </row>
    <row r="81" spans="1:17" ht="25.5" x14ac:dyDescent="0.25">
      <c r="A81" s="80" t="s">
        <v>72</v>
      </c>
      <c r="B81" s="45">
        <f>+B82+B83</f>
        <v>0</v>
      </c>
      <c r="C81" s="45">
        <f t="shared" ref="C81:L81" si="22">+C82+C83</f>
        <v>0</v>
      </c>
      <c r="D81" s="45">
        <f t="shared" si="22"/>
        <v>0</v>
      </c>
      <c r="E81" s="45">
        <f t="shared" si="22"/>
        <v>0</v>
      </c>
      <c r="F81" s="45">
        <f t="shared" si="22"/>
        <v>0</v>
      </c>
      <c r="G81" s="45">
        <f t="shared" si="22"/>
        <v>0</v>
      </c>
      <c r="H81" s="45">
        <f t="shared" si="22"/>
        <v>0</v>
      </c>
      <c r="I81" s="45">
        <f t="shared" si="22"/>
        <v>0</v>
      </c>
      <c r="J81" s="45">
        <f t="shared" si="22"/>
        <v>0</v>
      </c>
      <c r="K81" s="45">
        <f t="shared" si="22"/>
        <v>0</v>
      </c>
      <c r="L81" s="45">
        <f t="shared" si="22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0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0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3">+C85</f>
        <v>0</v>
      </c>
      <c r="D84" s="45">
        <f t="shared" si="23"/>
        <v>0</v>
      </c>
      <c r="E84" s="45">
        <f t="shared" si="23"/>
        <v>0</v>
      </c>
      <c r="F84" s="45">
        <f t="shared" si="23"/>
        <v>0</v>
      </c>
      <c r="G84" s="45">
        <f t="shared" si="23"/>
        <v>0</v>
      </c>
      <c r="H84" s="45">
        <f t="shared" si="23"/>
        <v>0</v>
      </c>
      <c r="I84" s="45">
        <f t="shared" si="23"/>
        <v>0</v>
      </c>
      <c r="J84" s="45">
        <f t="shared" si="23"/>
        <v>0</v>
      </c>
      <c r="K84" s="45">
        <f t="shared" si="23"/>
        <v>0</v>
      </c>
      <c r="L84" s="45">
        <f t="shared" si="23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0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4">+SUM(F79:F85)</f>
        <v>0</v>
      </c>
      <c r="G86" s="45">
        <f t="shared" si="24"/>
        <v>0</v>
      </c>
      <c r="H86" s="59">
        <f t="shared" si="24"/>
        <v>0</v>
      </c>
      <c r="I86" s="45">
        <f t="shared" si="24"/>
        <v>0</v>
      </c>
      <c r="J86" s="45">
        <f t="shared" si="24"/>
        <v>0</v>
      </c>
      <c r="K86" s="45">
        <f t="shared" si="24"/>
        <v>0</v>
      </c>
      <c r="L86" s="45">
        <f t="shared" si="24"/>
        <v>0</v>
      </c>
      <c r="M86" s="45">
        <f t="shared" si="24"/>
        <v>0</v>
      </c>
      <c r="N86" s="45">
        <f t="shared" si="24"/>
        <v>0</v>
      </c>
      <c r="O86" s="45">
        <f t="shared" si="24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0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265348157.46999997</v>
      </c>
      <c r="D88" s="88">
        <f>+D76+D86</f>
        <v>12630457.240000002</v>
      </c>
      <c r="E88" s="88">
        <f t="shared" ref="E88:O88" si="25">+E76+E86</f>
        <v>15367865.560000001</v>
      </c>
      <c r="F88" s="89">
        <f t="shared" si="25"/>
        <v>18043910.850000001</v>
      </c>
      <c r="G88" s="88">
        <f t="shared" si="25"/>
        <v>22680815.870000001</v>
      </c>
      <c r="H88" s="90">
        <f t="shared" si="25"/>
        <v>20789923.759999998</v>
      </c>
      <c r="I88" s="88">
        <f t="shared" si="25"/>
        <v>23813362.18</v>
      </c>
      <c r="J88" s="88">
        <f t="shared" si="25"/>
        <v>16032169.470000001</v>
      </c>
      <c r="K88" s="88">
        <f t="shared" si="25"/>
        <v>22656418.459999997</v>
      </c>
      <c r="L88" s="88">
        <f t="shared" si="25"/>
        <v>17353203.419999998</v>
      </c>
      <c r="M88" s="88">
        <f t="shared" si="25"/>
        <v>0</v>
      </c>
      <c r="N88" s="88">
        <f t="shared" si="25"/>
        <v>0</v>
      </c>
      <c r="O88" s="88">
        <f t="shared" si="25"/>
        <v>0</v>
      </c>
      <c r="P88" s="91">
        <f>+G88+F88+E88+D88+H88+I88+J88+K88+L88</f>
        <v>169368126.81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ht="10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8" t="s"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5" t="s">
        <v>93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104" t="s">
        <v>107</v>
      </c>
      <c r="M99" s="104"/>
      <c r="N99" s="104"/>
      <c r="O99" s="104"/>
      <c r="P99" s="104"/>
    </row>
    <row r="100" spans="1:16" ht="15" customHeight="1" x14ac:dyDescent="0.25">
      <c r="A100" s="99" t="s">
        <v>108</v>
      </c>
      <c r="B100" s="99"/>
      <c r="C100" s="5"/>
      <c r="D100" s="5"/>
      <c r="E100" s="20"/>
      <c r="F100"/>
      <c r="G100"/>
      <c r="H100"/>
      <c r="I100"/>
      <c r="J100"/>
      <c r="K100"/>
      <c r="L100" s="104"/>
      <c r="M100" s="104"/>
      <c r="N100" s="104"/>
      <c r="O100" s="104"/>
      <c r="P100" s="104"/>
    </row>
    <row r="101" spans="1:16" ht="23.25" customHeight="1" thickBot="1" x14ac:dyDescent="0.3">
      <c r="A101" s="98" t="s">
        <v>110</v>
      </c>
      <c r="B101" s="98"/>
      <c r="C101"/>
      <c r="D101"/>
      <c r="E101"/>
      <c r="F101"/>
      <c r="G101"/>
      <c r="H101"/>
      <c r="I101"/>
      <c r="J101"/>
      <c r="K101"/>
      <c r="L101" s="105" t="s">
        <v>112</v>
      </c>
      <c r="M101" s="105"/>
      <c r="N101" s="105"/>
      <c r="O101" s="105"/>
      <c r="P101" s="105"/>
    </row>
    <row r="102" spans="1:16" x14ac:dyDescent="0.25">
      <c r="A102" s="97" t="s">
        <v>109</v>
      </c>
      <c r="B102" s="97"/>
      <c r="C102"/>
      <c r="D102"/>
      <c r="E102"/>
      <c r="F102"/>
      <c r="G102"/>
      <c r="H102"/>
      <c r="I102"/>
      <c r="J102"/>
      <c r="K102"/>
      <c r="L102" s="109" t="s">
        <v>113</v>
      </c>
      <c r="M102" s="109"/>
      <c r="N102" s="109"/>
      <c r="O102" s="109"/>
      <c r="P102" s="109"/>
    </row>
    <row r="103" spans="1:16" ht="11.25" customHeight="1" x14ac:dyDescent="0.25">
      <c r="A103" s="5"/>
      <c r="B103" s="5"/>
      <c r="C103"/>
      <c r="D103"/>
      <c r="E103"/>
      <c r="F103" s="103" t="s">
        <v>106</v>
      </c>
      <c r="G103" s="103"/>
      <c r="H103" s="103"/>
      <c r="I103" s="103"/>
      <c r="J103" s="5"/>
      <c r="K103" s="5"/>
      <c r="L103" s="109"/>
      <c r="M103" s="109"/>
      <c r="N103" s="109"/>
      <c r="O103" s="109"/>
      <c r="P103" s="109"/>
    </row>
    <row r="104" spans="1:16" ht="15" customHeight="1" x14ac:dyDescent="0.25">
      <c r="A104" s="5"/>
      <c r="B104" s="5"/>
      <c r="C104"/>
      <c r="D104"/>
      <c r="E104"/>
      <c r="F104"/>
      <c r="G104"/>
      <c r="H104"/>
      <c r="I104" s="5"/>
      <c r="J104" s="5"/>
      <c r="K104" s="5"/>
      <c r="L104" s="5"/>
      <c r="M104" s="6"/>
      <c r="N104" s="5"/>
      <c r="O104" s="5"/>
    </row>
    <row r="105" spans="1:16" ht="15.75" thickBot="1" x14ac:dyDescent="0.3">
      <c r="A105" s="5"/>
      <c r="B105"/>
      <c r="C105" s="107"/>
      <c r="D105" s="107"/>
      <c r="E105"/>
      <c r="F105" s="106" t="s">
        <v>105</v>
      </c>
      <c r="G105" s="106"/>
      <c r="H105" s="106"/>
      <c r="I105" s="106"/>
      <c r="J105" s="5"/>
      <c r="K105" s="5"/>
      <c r="L105" s="5"/>
      <c r="M105" s="6"/>
      <c r="N105" s="5"/>
      <c r="O105" s="5"/>
    </row>
    <row r="106" spans="1:16" x14ac:dyDescent="0.25">
      <c r="A106" s="19"/>
      <c r="B106" s="19"/>
      <c r="C106" s="107"/>
      <c r="D106" s="107"/>
      <c r="E106"/>
      <c r="F106" s="108" t="s">
        <v>104</v>
      </c>
      <c r="G106" s="108"/>
      <c r="H106" s="108"/>
      <c r="I106" s="108"/>
      <c r="J106" s="19"/>
      <c r="K106" s="19"/>
      <c r="L106" s="19"/>
      <c r="M106" s="19"/>
      <c r="N106" s="19"/>
      <c r="O106" s="19"/>
      <c r="P106" s="19"/>
    </row>
    <row r="107" spans="1:16" x14ac:dyDescent="0.25">
      <c r="A107" s="20"/>
      <c r="B107" s="20"/>
      <c r="C107" s="107"/>
      <c r="D107" s="107"/>
      <c r="E107"/>
      <c r="F107" s="109"/>
      <c r="G107" s="109"/>
      <c r="H107" s="109"/>
      <c r="I107" s="109"/>
      <c r="J107" s="20"/>
      <c r="K107" s="20"/>
      <c r="L107" s="20"/>
      <c r="M107" s="20"/>
      <c r="N107" s="20"/>
      <c r="O107" s="20"/>
      <c r="P107" s="20"/>
    </row>
    <row r="108" spans="1:16" ht="20.25" customHeight="1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</row>
    <row r="109" spans="1:16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3"/>
      <c r="O109" s="3"/>
    </row>
    <row r="110" spans="1:16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3"/>
      <c r="O110" s="3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</sheetData>
  <mergeCells count="18">
    <mergeCell ref="F105:I105"/>
    <mergeCell ref="F106:I107"/>
    <mergeCell ref="L101:P101"/>
    <mergeCell ref="L102:P103"/>
    <mergeCell ref="F103:I103"/>
    <mergeCell ref="A4:P4"/>
    <mergeCell ref="A5:P5"/>
    <mergeCell ref="E2:I2"/>
    <mergeCell ref="E3:I3"/>
    <mergeCell ref="A7:O7"/>
    <mergeCell ref="A8:P8"/>
    <mergeCell ref="A9:P9"/>
    <mergeCell ref="A6:P6"/>
    <mergeCell ref="A108:O108"/>
    <mergeCell ref="A102:B102"/>
    <mergeCell ref="A101:B101"/>
    <mergeCell ref="A100:B100"/>
    <mergeCell ref="L99:P100"/>
  </mergeCells>
  <printOptions horizontalCentered="1"/>
  <pageMargins left="0.15748031496062992" right="0.15748031496062992" top="0.74803149606299213" bottom="0.74803149606299213" header="0.31496062992125984" footer="0.31496062992125984"/>
  <pageSetup scale="54" orientation="landscape" horizontalDpi="300" verticalDpi="300" r:id="rId1"/>
  <rowBreaks count="1" manualBreakCount="1"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2024-10-08T15:39:31Z</cp:lastPrinted>
  <dcterms:created xsi:type="dcterms:W3CDTF">2018-04-17T18:57:16Z</dcterms:created>
  <dcterms:modified xsi:type="dcterms:W3CDTF">2024-10-08T15:40:23Z</dcterms:modified>
</cp:coreProperties>
</file>